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E36" i="1" l="1"/>
  <c r="E34" i="1"/>
  <c r="Q30" i="1" l="1"/>
  <c r="AP21" i="1"/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AO23" i="1" l="1"/>
  <c r="AO31" i="1"/>
  <c r="Q37" i="1"/>
  <c r="Q35" i="1"/>
  <c r="AO37" i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3" i="1" l="1"/>
  <c r="AC34" i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3" i="1" l="1"/>
  <c r="E25" i="1"/>
  <c r="E24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<sst xmlns="http://schemas.openxmlformats.org/spreadsheetml/2006/main" count="235" uniqueCount="61">
  <si>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</si>
  <si>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</si>
  <si>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</si>
  <si>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</si>
  <si>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</si>
  <si>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</si>
  <si>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</si>
  <si>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</si>
  <si>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</si>
  <si>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</si>
  <si>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</si>
  <si>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</si>
  <si>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</si>
  <si>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</si>
  <si>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</si>
  <si>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</si>
  <si>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</si>
  <si>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</si>
  <si>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</si>
  <si>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</si>
  <si>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</si>
  <si>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</si>
  <si>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</si>
  <si>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</si>
  <si>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</si>
  <si>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</si>
  <si>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</si>
  <si>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</si>
  <si>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</si>
  <si>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</si>
  <si>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</si>
  <si>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</si>
  <si>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</si>
  <si>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</si>
  <si>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</si>
  <si>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</si>
  <si>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</si>
  <si>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</si>
  <si>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</si>
  <si>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</si>
  <si>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</si>
  <si>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</si>
  <si>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</si>
  <si>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</si>
  <si>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</si>
  <si>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</si>
  <si>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</si>
  <si>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</si>
  <si>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</si>
  <si>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</si>
  <si>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</si>
  <si>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</si>
  <si>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</si>
  <si>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</si>
  <si>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</si>
  <si>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</si>
  <si>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</si>
  <si>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</si>
  <si>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</si>
  <si>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</si>
  <si>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05.06.2020г.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</si>
</sst>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0" fillId="3" borderId="39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80" zoomScaleNormal="100" zoomScaleSheetLayoutView="80" workbookViewId="0">
      <selection activeCell="N16" activeCellId="3" sqref="F16 F16 F16 N16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4" t="s">
        <v>23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1" t="s">
        <v>0</v>
      </c>
      <c r="B3" s="238" t="s">
        <v>1</v>
      </c>
      <c r="C3" s="239"/>
      <c r="D3" s="239"/>
      <c r="E3" s="239"/>
      <c r="F3" s="238" t="s">
        <v>2</v>
      </c>
      <c r="G3" s="239"/>
      <c r="H3" s="239"/>
      <c r="I3" s="240"/>
      <c r="J3" s="194" t="s">
        <v>42</v>
      </c>
      <c r="K3" s="194"/>
      <c r="L3" s="194"/>
      <c r="M3" s="194"/>
      <c r="N3" s="205" t="s">
        <v>43</v>
      </c>
      <c r="O3" s="194"/>
      <c r="P3" s="194"/>
      <c r="Q3" s="206"/>
      <c r="R3" s="2"/>
    </row>
    <row r="4" spans="1:20" ht="18" customHeight="1" x14ac:dyDescent="0.25">
      <c r="A4" s="242"/>
      <c r="B4" s="244" t="s">
        <v>4</v>
      </c>
      <c r="C4" s="246" t="s">
        <v>32</v>
      </c>
      <c r="D4" s="246" t="s">
        <v>38</v>
      </c>
      <c r="E4" s="248" t="s">
        <v>3</v>
      </c>
      <c r="F4" s="244" t="s">
        <v>4</v>
      </c>
      <c r="G4" s="246" t="s">
        <v>32</v>
      </c>
      <c r="H4" s="246" t="s">
        <v>38</v>
      </c>
      <c r="I4" s="250" t="s">
        <v>3</v>
      </c>
      <c r="J4" s="232" t="s">
        <v>4</v>
      </c>
      <c r="K4" s="226" t="s">
        <v>32</v>
      </c>
      <c r="L4" s="226" t="s">
        <v>38</v>
      </c>
      <c r="M4" s="234" t="s">
        <v>3</v>
      </c>
      <c r="N4" s="203" t="s">
        <v>4</v>
      </c>
      <c r="O4" s="226" t="s">
        <v>32</v>
      </c>
      <c r="P4" s="226" t="s">
        <v>38</v>
      </c>
      <c r="Q4" s="228" t="s">
        <v>3</v>
      </c>
      <c r="R4" s="2"/>
    </row>
    <row r="5" spans="1:20" ht="30" customHeight="1" thickBot="1" x14ac:dyDescent="0.3">
      <c r="A5" s="243"/>
      <c r="B5" s="245"/>
      <c r="C5" s="247"/>
      <c r="D5" s="247"/>
      <c r="E5" s="249"/>
      <c r="F5" s="245"/>
      <c r="G5" s="247"/>
      <c r="H5" s="247"/>
      <c r="I5" s="251"/>
      <c r="J5" s="233"/>
      <c r="K5" s="227"/>
      <c r="L5" s="227"/>
      <c r="M5" s="235"/>
      <c r="N5" s="204"/>
      <c r="O5" s="227"/>
      <c r="P5" s="227"/>
      <c r="Q5" s="229"/>
      <c r="R5" s="2"/>
    </row>
    <row r="6" spans="1:20" ht="16.5" customHeight="1" x14ac:dyDescent="0.25">
      <c r="A6" s="6" t="s">
        <v>24</v>
      </c>
      <c r="B6" s="7">
        <v>24</v>
      </c>
      <c r="C6" s="8">
        <v>1965.65</v>
      </c>
      <c r="D6" s="8">
        <v>638.79156399999999</v>
      </c>
      <c r="E6" s="18">
        <f>C6/C16</f>
        <v>0.10002037034305229</v>
      </c>
      <c r="F6" s="14">
        <v>22</v>
      </c>
      <c r="G6" s="8">
        <v>1797.15</v>
      </c>
      <c r="H6" s="8">
        <v>614.28274999999996</v>
      </c>
      <c r="I6" s="17">
        <f>G6/G16</f>
        <v>0.11987816116402177</v>
      </c>
      <c r="J6" s="25"/>
      <c r="K6" s="8"/>
      <c r="L6" s="8"/>
      <c r="M6" s="18"/>
      <c r="N6" s="14">
        <v>2</v>
      </c>
      <c r="O6" s="8">
        <v>168.5</v>
      </c>
      <c r="P6" s="8">
        <v>24.508814000000001</v>
      </c>
      <c r="Q6" s="17">
        <f>O6/O16</f>
        <v>3.6150842584401169E-2</v>
      </c>
      <c r="R6" s="2"/>
    </row>
    <row r="7" spans="1:20" x14ac:dyDescent="0.25">
      <c r="A7" s="6" t="s">
        <v>25</v>
      </c>
      <c r="B7" s="7">
        <v>26</v>
      </c>
      <c r="C7" s="8">
        <v>2578.2363</v>
      </c>
      <c r="D7" s="8">
        <v>1092.5822539999999</v>
      </c>
      <c r="E7" s="18">
        <f>C7/C16</f>
        <v>0.13119128510055242</v>
      </c>
      <c r="F7" s="14">
        <v>26</v>
      </c>
      <c r="G7" s="8">
        <v>2578.2363</v>
      </c>
      <c r="H7" s="8">
        <v>1092.5822539999999</v>
      </c>
      <c r="I7" s="17">
        <f>G7/G16</f>
        <v>0.17198020570922357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34</v>
      </c>
      <c r="C8" s="8">
        <v>7006.723524</v>
      </c>
      <c r="D8" s="8">
        <v>3304.9561159999998</v>
      </c>
      <c r="E8" s="18">
        <f>C8/C16</f>
        <v>0.35653096012100649</v>
      </c>
      <c r="F8" s="14">
        <v>27</v>
      </c>
      <c r="G8" s="8">
        <v>4748.1980000000003</v>
      </c>
      <c r="H8" s="8">
        <v>2217.219036</v>
      </c>
      <c r="I8" s="17">
        <f>G8/G16</f>
        <v>0.31672661997200335</v>
      </c>
      <c r="J8" s="25"/>
      <c r="K8" s="8"/>
      <c r="L8" s="8"/>
      <c r="M8" s="18"/>
      <c r="N8" s="14">
        <v>7</v>
      </c>
      <c r="O8" s="117">
        <v>2258.5255240000001</v>
      </c>
      <c r="P8" s="8">
        <v>1087.7370800000001</v>
      </c>
      <c r="Q8" s="17">
        <f>O8/O16</f>
        <v>0.48455549371499212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8.6695976616181114E-2</v>
      </c>
      <c r="F9" s="14">
        <v>24</v>
      </c>
      <c r="G9" s="8">
        <v>1672.7923960000001</v>
      </c>
      <c r="H9" s="8">
        <v>733.61547499999995</v>
      </c>
      <c r="I9" s="17">
        <f>G9/G16</f>
        <v>0.11158293767445016</v>
      </c>
      <c r="J9" s="25"/>
      <c r="K9" s="8"/>
      <c r="L9" s="8"/>
      <c r="M9" s="18"/>
      <c r="N9" s="14">
        <v>1</v>
      </c>
      <c r="O9" s="8">
        <v>31</v>
      </c>
      <c r="P9" s="8">
        <v>13.157553999999999</v>
      </c>
      <c r="Q9" s="17">
        <f>O9/O16</f>
        <v>6.6508968552904234E-3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0.12286988439822367</v>
      </c>
      <c r="F10" s="14">
        <v>8</v>
      </c>
      <c r="G10" s="8">
        <v>711.7</v>
      </c>
      <c r="H10" s="8">
        <v>251.56897000000001</v>
      </c>
      <c r="I10" s="17">
        <f>G10/G16</f>
        <v>4.7473659572341925E-2</v>
      </c>
      <c r="J10" s="25"/>
      <c r="K10" s="8"/>
      <c r="L10" s="8"/>
      <c r="M10" s="18"/>
      <c r="N10" s="14">
        <v>4</v>
      </c>
      <c r="O10" s="8">
        <v>1703</v>
      </c>
      <c r="P10" s="8">
        <v>742.2041837999999</v>
      </c>
      <c r="Q10" s="17">
        <f>O10/O16</f>
        <v>0.36537023692127713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9.9346232029257728E-2</v>
      </c>
      <c r="F11" s="14">
        <v>6</v>
      </c>
      <c r="G11" s="8">
        <v>1552.4014990000001</v>
      </c>
      <c r="H11" s="8">
        <v>587.70392800000002</v>
      </c>
      <c r="I11" s="17">
        <f>G11/G16</f>
        <v>0.10355231176495616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8.5818023939231269E-2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6.1849647776552316E-2</v>
      </c>
      <c r="F12" s="14">
        <v>10</v>
      </c>
      <c r="G12" s="8">
        <v>1115.5</v>
      </c>
      <c r="H12" s="8">
        <v>508.12774000000002</v>
      </c>
      <c r="I12" s="17">
        <f>G12/G16</f>
        <v>7.4408974642331621E-2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2.1454505984807817E-2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3.0526910070413026E-3</v>
      </c>
      <c r="F13" s="14">
        <v>1</v>
      </c>
      <c r="G13" s="8">
        <v>59.993000000000002</v>
      </c>
      <c r="H13" s="8">
        <v>29.996500000000001</v>
      </c>
      <c r="I13" s="17">
        <f>G13/G16</f>
        <v>4.001808709742179E-3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5.5972531924481737E-3</v>
      </c>
      <c r="F14" s="14">
        <v>3</v>
      </c>
      <c r="G14" s="8">
        <v>110</v>
      </c>
      <c r="H14" s="8">
        <v>55</v>
      </c>
      <c r="I14" s="17">
        <f>G14/G16</f>
        <v>7.3375053434840678E-3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3.2845699415684507E-2</v>
      </c>
      <c r="F15" s="14">
        <v>5</v>
      </c>
      <c r="G15" s="8">
        <v>645.5</v>
      </c>
      <c r="H15" s="8">
        <v>258.00540000000001</v>
      </c>
      <c r="I15" s="17">
        <f>G15/G16</f>
        <v>4.3057815447445143E-2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148</v>
      </c>
      <c r="C16" s="139">
        <f t="shared" si="1"/>
        <v>19652.496718999999</v>
      </c>
      <c r="D16" s="139">
        <f>SUM(D6:D15)</f>
        <v>8379.7096848000001</v>
      </c>
      <c r="E16" s="140">
        <f t="shared" si="1"/>
        <v>1.0000000000000002</v>
      </c>
      <c r="F16" s="138">
        <f t="shared" si="1"/>
        <v>132</v>
      </c>
      <c r="G16" s="139">
        <f>SUM(G6:G15)</f>
        <v>14991.471195000002</v>
      </c>
      <c r="H16" s="139">
        <f>SUM(H6:H15)</f>
        <v>6348.1020529999996</v>
      </c>
      <c r="I16" s="141">
        <f t="shared" si="1"/>
        <v>1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16</v>
      </c>
      <c r="O16" s="143">
        <f>SUM(O6:O15)</f>
        <v>4661.0255240000006</v>
      </c>
      <c r="P16" s="144">
        <f t="shared" si="1"/>
        <v>2031.6076318</v>
      </c>
      <c r="Q16" s="145">
        <f t="shared" si="1"/>
        <v>0.99999999999999989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214" t="s">
        <v>56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6" t="s">
        <v>6</v>
      </c>
      <c r="B19" s="212" t="s">
        <v>24</v>
      </c>
      <c r="C19" s="197"/>
      <c r="D19" s="197"/>
      <c r="E19" s="213"/>
      <c r="F19" s="212" t="s">
        <v>25</v>
      </c>
      <c r="G19" s="197"/>
      <c r="H19" s="197"/>
      <c r="I19" s="213"/>
      <c r="J19" s="238" t="s">
        <v>21</v>
      </c>
      <c r="K19" s="239"/>
      <c r="L19" s="239"/>
      <c r="M19" s="240"/>
      <c r="N19" s="212" t="s">
        <v>33</v>
      </c>
      <c r="O19" s="197"/>
      <c r="P19" s="197"/>
      <c r="Q19" s="213"/>
      <c r="R19" s="212" t="s">
        <v>30</v>
      </c>
      <c r="S19" s="197"/>
      <c r="T19" s="197"/>
      <c r="U19" s="213"/>
      <c r="V19" s="197" t="s">
        <v>41</v>
      </c>
      <c r="W19" s="197"/>
      <c r="X19" s="197"/>
      <c r="Y19" s="213"/>
      <c r="Z19" s="197" t="s">
        <v>29</v>
      </c>
      <c r="AA19" s="197"/>
      <c r="AB19" s="197"/>
      <c r="AC19" s="197"/>
      <c r="AD19" s="200" t="s">
        <v>40</v>
      </c>
      <c r="AE19" s="201"/>
      <c r="AF19" s="201"/>
      <c r="AG19" s="201"/>
      <c r="AH19" s="212" t="s">
        <v>31</v>
      </c>
      <c r="AI19" s="197"/>
      <c r="AJ19" s="197"/>
      <c r="AK19" s="213"/>
      <c r="AL19" s="197" t="s">
        <v>55</v>
      </c>
      <c r="AM19" s="197"/>
      <c r="AN19" s="197"/>
      <c r="AO19" s="197"/>
      <c r="AP19" s="200" t="s">
        <v>22</v>
      </c>
      <c r="AQ19" s="201"/>
      <c r="AR19" s="201"/>
      <c r="AS19" s="202"/>
    </row>
    <row r="20" spans="1:45" ht="55.5" customHeight="1" x14ac:dyDescent="0.25">
      <c r="A20" s="237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2.9021536170142862E-2</v>
      </c>
      <c r="N21" s="14">
        <v>3</v>
      </c>
      <c r="O21" s="8">
        <v>139.5</v>
      </c>
      <c r="P21" s="33">
        <v>47.903433999999997</v>
      </c>
      <c r="Q21" s="17">
        <f>O21/O38</f>
        <v>8.3393492422355567E-2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11</v>
      </c>
      <c r="AQ21" s="8">
        <f>C21+G21+K21+O21+S21+AA21+AI21+AE21+W21+AM21</f>
        <v>1637.7</v>
      </c>
      <c r="AR21" s="33">
        <f>D21+H21+L21+P21+T21+AB21+AJ21+AF21+X21+AN21</f>
        <v>716.82181100000003</v>
      </c>
      <c r="AS21" s="17">
        <f>AQ21/AQ38</f>
        <v>0.10924211364567145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0.16449987974385227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2">J22+F22+B22+R22+N22+Z22+AH22+AD22+V22+AL22</f>
        <v>12</v>
      </c>
      <c r="AQ22" s="8">
        <f t="shared" ref="AQ22:AQ37" si="3">C22+G22+K22+O22+S22+AA22+AI22+AE22+W22+AM22</f>
        <v>1121.078</v>
      </c>
      <c r="AR22" s="33">
        <f t="shared" ref="AR22:AR37" si="4">D22+H22+L22+P22+T22+AB22+AJ22+AF22+X22+AN22</f>
        <v>470.19926299999997</v>
      </c>
      <c r="AS22" s="17">
        <f>AQ22/AQ38</f>
        <v>7.47810528678403E-2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2.1481833739873526E-2</v>
      </c>
      <c r="N23" s="14">
        <v>2</v>
      </c>
      <c r="O23" s="8">
        <v>38</v>
      </c>
      <c r="P23" s="33">
        <v>18.247800000000002</v>
      </c>
      <c r="Q23" s="17">
        <f>O23/O38</f>
        <v>2.2716506896412268E-2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2"/>
        <v>10</v>
      </c>
      <c r="AQ23" s="8">
        <f t="shared" si="3"/>
        <v>535</v>
      </c>
      <c r="AR23" s="33">
        <f t="shared" si="4"/>
        <v>221.5428</v>
      </c>
      <c r="AS23" s="17">
        <f>AQ23/AQ38</f>
        <v>3.5686957806945245E-2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0.17438722421611993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1.0530310656800747E-3</v>
      </c>
      <c r="N24" s="14">
        <v>2</v>
      </c>
      <c r="O24" s="8">
        <v>66</v>
      </c>
      <c r="P24" s="33">
        <v>22.346543</v>
      </c>
      <c r="Q24" s="17">
        <f>O24/O38</f>
        <v>3.9454985662189732E-2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9.3679931858082058E-2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2.7821829007038921E-2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7.8469830634022089E-2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1.2091123922544415E-2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2.2159985746171493E-2</v>
      </c>
      <c r="N26" s="14">
        <v>1</v>
      </c>
      <c r="O26" s="8">
        <v>48.4</v>
      </c>
      <c r="P26" s="33">
        <v>24.2</v>
      </c>
      <c r="Q26" s="17">
        <f>O26/O38</f>
        <v>2.8933656152272468E-2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1.024715973514566E-2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1</v>
      </c>
      <c r="K27" s="8">
        <v>12</v>
      </c>
      <c r="L27" s="33">
        <v>5.0999999999999996</v>
      </c>
      <c r="M27" s="17">
        <f>K27/K38</f>
        <v>2.5272745576321795E-3</v>
      </c>
      <c r="N27" s="14">
        <v>2</v>
      </c>
      <c r="O27" s="8">
        <v>145</v>
      </c>
      <c r="P27" s="33">
        <v>57.570700000000002</v>
      </c>
      <c r="Q27" s="17">
        <f>O27/O38</f>
        <v>8.6681407894204712E-2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2"/>
        <v>7</v>
      </c>
      <c r="AQ27" s="8">
        <f t="shared" si="3"/>
        <v>404.5</v>
      </c>
      <c r="AR27" s="33">
        <f t="shared" si="4"/>
        <v>111.92570000000001</v>
      </c>
      <c r="AS27" s="17">
        <f>AQ27/AQ38</f>
        <v>2.6982008285811872E-2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3.9593968069570815E-2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2.2546152782705595E-2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3.3886987730573408E-2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6.5637320527166584E-3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0.20923098457221828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8</v>
      </c>
      <c r="AQ30" s="8">
        <f t="shared" si="3"/>
        <v>987.9</v>
      </c>
      <c r="AR30" s="33">
        <f t="shared" si="4"/>
        <v>493.95</v>
      </c>
      <c r="AS30" s="17">
        <f>AQ30/AQ38</f>
        <v>6.5897468443890106E-2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0.40444592827532483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1</v>
      </c>
      <c r="K31" s="8">
        <v>3000</v>
      </c>
      <c r="L31" s="33">
        <v>1500</v>
      </c>
      <c r="M31" s="17">
        <f>K31/K38</f>
        <v>0.63181863940804484</v>
      </c>
      <c r="N31" s="14">
        <v>4</v>
      </c>
      <c r="O31" s="8">
        <v>450</v>
      </c>
      <c r="P31" s="33">
        <v>195.70259999999999</v>
      </c>
      <c r="Q31" s="17">
        <f>O31/O38</f>
        <v>0.26901126587856633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6.0034134628506016E-3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0.33317766048644298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0.19380686086303314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1.6738478765777463E-2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4.2010553321147878E-2</v>
      </c>
    </row>
    <row r="33" spans="1:45" x14ac:dyDescent="0.25">
      <c r="A33" s="24" t="s">
        <v>18</v>
      </c>
      <c r="B33" s="14">
        <v>2</v>
      </c>
      <c r="C33" s="8">
        <v>172</v>
      </c>
      <c r="D33" s="33">
        <v>83</v>
      </c>
      <c r="E33" s="17">
        <f>C33/C38</f>
        <v>9.5707091784213896E-2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7.0763687613701026E-2</v>
      </c>
      <c r="N33" s="14">
        <v>3</v>
      </c>
      <c r="O33" s="8">
        <v>49.81</v>
      </c>
      <c r="P33" s="33">
        <v>8.4804999999999993</v>
      </c>
      <c r="Q33" s="17">
        <f>O33/O38</f>
        <v>2.9776558118691978E-2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10</v>
      </c>
      <c r="AQ33" s="8">
        <f t="shared" si="3"/>
        <v>619.51</v>
      </c>
      <c r="AR33" s="33">
        <f t="shared" si="4"/>
        <v>244.57050000000001</v>
      </c>
      <c r="AS33" s="17">
        <f>AQ33/AQ38</f>
        <v>4.1324163048561957E-2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8.7360543082102213E-3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8.9670421959522108E-3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3.8232138296817771E-2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1.0761977491250364E-2</v>
      </c>
      <c r="N35" s="14">
        <v>1</v>
      </c>
      <c r="O35" s="8">
        <v>11.818659999999999</v>
      </c>
      <c r="P35" s="8">
        <v>5.9093299999999997</v>
      </c>
      <c r="Q35" s="17">
        <f>O35/O38</f>
        <v>7.0652281946408371E-3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6</v>
      </c>
      <c r="AQ35" s="8">
        <f t="shared" si="3"/>
        <v>84.918659999999988</v>
      </c>
      <c r="AR35" s="33">
        <f t="shared" si="4"/>
        <v>39.35933</v>
      </c>
      <c r="AS35" s="17">
        <f>AQ35/AQ38</f>
        <v>5.6644647410136976E-3</v>
      </c>
    </row>
    <row r="36" spans="1:45" x14ac:dyDescent="0.25">
      <c r="A36" s="32" t="s">
        <v>52</v>
      </c>
      <c r="B36" s="14">
        <v>1</v>
      </c>
      <c r="C36" s="8">
        <v>110</v>
      </c>
      <c r="D36" s="8">
        <v>1.5</v>
      </c>
      <c r="E36" s="17">
        <f>C36/C38</f>
        <v>6.1208023815485624E-2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6.3181863940804488E-3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3</v>
      </c>
      <c r="AQ36" s="8">
        <f t="shared" si="3"/>
        <v>220</v>
      </c>
      <c r="AR36" s="33">
        <f t="shared" si="4"/>
        <v>31.930278999999999</v>
      </c>
      <c r="AS36" s="17">
        <f>AQ36/AQ38</f>
        <v>1.4675010686968137E-2</v>
      </c>
    </row>
    <row r="37" spans="1:45" ht="15.75" thickBot="1" x14ac:dyDescent="0.3">
      <c r="A37" s="32" t="s">
        <v>53</v>
      </c>
      <c r="B37" s="187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0.11956056261269615</v>
      </c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5</v>
      </c>
      <c r="AQ37" s="8">
        <f t="shared" si="3"/>
        <v>1007.4014989999999</v>
      </c>
      <c r="AR37" s="33">
        <f t="shared" si="4"/>
        <v>358.02507100000003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22</v>
      </c>
      <c r="C38" s="51">
        <f>SUM(C21:C37)</f>
        <v>1797.15</v>
      </c>
      <c r="D38" s="51">
        <f>SUM(D21:D37)</f>
        <v>614.28274999999996</v>
      </c>
      <c r="E38" s="56">
        <f t="shared" ref="E38:I38" si="5">SUM(E21:E36)</f>
        <v>0.99999999999999989</v>
      </c>
      <c r="F38" s="152">
        <f>SUM(F21:F37)</f>
        <v>26</v>
      </c>
      <c r="G38" s="153">
        <f>SUM(G21:G36)</f>
        <v>2578.2363000000005</v>
      </c>
      <c r="H38" s="153">
        <f>SUM(H21:H36)</f>
        <v>1092.5822540000001</v>
      </c>
      <c r="I38" s="161">
        <f t="shared" si="5"/>
        <v>0.99999999999999989</v>
      </c>
      <c r="J38" s="155">
        <f>SUM(J21:J37)</f>
        <v>27</v>
      </c>
      <c r="K38" s="162">
        <f>SUM(K21:K37)</f>
        <v>4748.1980000000003</v>
      </c>
      <c r="L38" s="162">
        <f>SUM(L21:L37)</f>
        <v>2217.2190359999995</v>
      </c>
      <c r="M38" s="154">
        <f t="shared" ref="M38:U38" si="6">SUM(M21:M36)</f>
        <v>1</v>
      </c>
      <c r="N38" s="155">
        <f>SUM(N21:N37)</f>
        <v>24</v>
      </c>
      <c r="O38" s="153">
        <f>SUM(O21:O37)</f>
        <v>1672.7923959999998</v>
      </c>
      <c r="P38" s="153">
        <f>SUM(P21:P37)</f>
        <v>733.61547499999995</v>
      </c>
      <c r="Q38" s="154">
        <f t="shared" si="6"/>
        <v>0.88043943738730401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0.18782159528103243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5</v>
      </c>
      <c r="AM38" s="53">
        <f t="shared" si="8"/>
        <v>645.5</v>
      </c>
      <c r="AN38" s="53">
        <f t="shared" si="8"/>
        <v>258.00540000000001</v>
      </c>
      <c r="AO38" s="62">
        <f>SUM(AO21:AO37)</f>
        <v>1</v>
      </c>
      <c r="AP38" s="57">
        <f>B38+F38+J38+N38+R38+Z38+AH38+AD38+V38+AL38</f>
        <v>132</v>
      </c>
      <c r="AQ38" s="58">
        <f>C38+G38+K38+O38+S38+AA38+AI38+AE38+W38+AM38</f>
        <v>14991.471195</v>
      </c>
      <c r="AR38" s="59">
        <f>D38+H38+L38+P38+T38+AB38+AJ38+AF38+X38+AN38</f>
        <v>6348.1020529999996</v>
      </c>
      <c r="AS38" s="54">
        <f>SUM(AS21:AS36)</f>
        <v>0.93280169198230567</v>
      </c>
    </row>
    <row r="39" spans="1:45" x14ac:dyDescent="0.25">
      <c r="A39" s="3"/>
      <c r="B39" s="3"/>
      <c r="C39" s="3"/>
      <c r="D39" s="3"/>
      <c r="E39" s="3"/>
      <c r="F39" s="3"/>
      <c r="G39" s="191"/>
      <c r="H39" s="191"/>
      <c r="I39" s="3"/>
      <c r="J39" s="3"/>
      <c r="K39" s="191"/>
      <c r="L39" s="191"/>
      <c r="M39" s="3"/>
      <c r="N39" s="5"/>
      <c r="O39" s="192"/>
      <c r="P39" s="19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/>
      <c r="AR39" s="176"/>
    </row>
    <row r="40" spans="1:45" ht="15.75" customHeight="1" thickBot="1" x14ac:dyDescent="0.3">
      <c r="A40" s="214" t="s">
        <v>57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9" t="s">
        <v>26</v>
      </c>
      <c r="B41" s="215" t="s">
        <v>24</v>
      </c>
      <c r="C41" s="216"/>
      <c r="D41" s="217"/>
      <c r="E41" s="218"/>
      <c r="F41" s="215" t="s">
        <v>25</v>
      </c>
      <c r="G41" s="216"/>
      <c r="H41" s="217"/>
      <c r="I41" s="218"/>
      <c r="J41" s="212" t="s">
        <v>21</v>
      </c>
      <c r="K41" s="197"/>
      <c r="L41" s="197"/>
      <c r="M41" s="213"/>
      <c r="N41" s="212" t="s">
        <v>33</v>
      </c>
      <c r="O41" s="197"/>
      <c r="P41" s="197"/>
      <c r="Q41" s="197"/>
      <c r="R41" s="212" t="s">
        <v>30</v>
      </c>
      <c r="S41" s="197"/>
      <c r="T41" s="197"/>
      <c r="U41" s="197"/>
      <c r="V41" s="215" t="s">
        <v>41</v>
      </c>
      <c r="W41" s="216"/>
      <c r="X41" s="216"/>
      <c r="Y41" s="218"/>
      <c r="Z41" s="197" t="s">
        <v>29</v>
      </c>
      <c r="AA41" s="197"/>
      <c r="AB41" s="197"/>
      <c r="AC41" s="197"/>
      <c r="AD41" s="212" t="s">
        <v>40</v>
      </c>
      <c r="AE41" s="197"/>
      <c r="AF41" s="197"/>
      <c r="AG41" s="213"/>
      <c r="AH41" s="197" t="s">
        <v>31</v>
      </c>
      <c r="AI41" s="197"/>
      <c r="AJ41" s="197"/>
      <c r="AK41" s="197"/>
      <c r="AL41" s="196" t="s">
        <v>55</v>
      </c>
      <c r="AM41" s="196"/>
      <c r="AN41" s="196"/>
      <c r="AO41" s="196"/>
      <c r="AP41" s="201" t="s">
        <v>22</v>
      </c>
      <c r="AQ41" s="201"/>
      <c r="AR41" s="201"/>
      <c r="AS41" s="202"/>
    </row>
    <row r="42" spans="1:45" ht="58.5" thickBot="1" x14ac:dyDescent="0.3">
      <c r="A42" s="220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20</v>
      </c>
      <c r="C43" s="8">
        <v>1485.15</v>
      </c>
      <c r="D43" s="12">
        <v>472.53275000000002</v>
      </c>
      <c r="E43" s="9">
        <f>C43/C50</f>
        <v>0.82639178699607718</v>
      </c>
      <c r="F43" s="7">
        <v>19</v>
      </c>
      <c r="G43" s="8">
        <v>1063.2363</v>
      </c>
      <c r="H43" s="8">
        <v>392.70225399999998</v>
      </c>
      <c r="I43" s="9">
        <f>G43/AQ50</f>
        <v>7.0922745751238456E-2</v>
      </c>
      <c r="J43" s="7">
        <v>20</v>
      </c>
      <c r="K43" s="8">
        <v>4308.2179999999998</v>
      </c>
      <c r="L43" s="8">
        <v>2053.9600110000001</v>
      </c>
      <c r="M43" s="9">
        <f>K43/AQ50</f>
        <v>0.28737793268994766</v>
      </c>
      <c r="N43" s="7">
        <v>19</v>
      </c>
      <c r="O43" s="8">
        <v>1457.9823960000001</v>
      </c>
      <c r="P43" s="8">
        <v>660.15373199999999</v>
      </c>
      <c r="Q43" s="17">
        <f>O43/AQ50</f>
        <v>9.7254123830506412E-2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7.3375053434840678E-3</v>
      </c>
      <c r="Z43" s="23">
        <v>7</v>
      </c>
      <c r="AA43" s="22">
        <v>611.70000000000005</v>
      </c>
      <c r="AB43" s="35">
        <v>232.06897000000001</v>
      </c>
      <c r="AC43" s="18">
        <f>AA43/AQ50</f>
        <v>4.0803200169174589E-2</v>
      </c>
      <c r="AD43" s="21">
        <v>8</v>
      </c>
      <c r="AE43" s="21">
        <v>635.5</v>
      </c>
      <c r="AF43" s="66">
        <v>291.91273999999999</v>
      </c>
      <c r="AG43" s="17">
        <f>AE43/AQ50</f>
        <v>4.239076950712841E-2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50">
        <f>B43+F43+J43+N43+R43+Z43+AH43+AD43+V43+AL43</f>
        <v>106</v>
      </c>
      <c r="AQ43" s="8">
        <f>C43+G43+K43+O43+S43+AA43+AI43+AE43+W43+AM43</f>
        <v>11407.279696000001</v>
      </c>
      <c r="AR43" s="8">
        <f>D43+H43+L43+P43+T43+AB43+AJ43+AF43+X43+AN43</f>
        <v>4921.7913950000002</v>
      </c>
      <c r="AS43" s="9">
        <f>AR43/AR50</f>
        <v>0.77531699300171919</v>
      </c>
    </row>
    <row r="44" spans="1:45" ht="53.2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C44/C50</f>
        <v>0.17360821300392287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1.3006061744295668E-2</v>
      </c>
      <c r="N44" s="7">
        <v>2</v>
      </c>
      <c r="O44" s="8">
        <v>60</v>
      </c>
      <c r="P44" s="8">
        <v>17.870543000000001</v>
      </c>
      <c r="Q44" s="17">
        <f>O44/O50</f>
        <v>3.5868168783808843E-2</v>
      </c>
      <c r="R44" s="25">
        <v>1</v>
      </c>
      <c r="S44" s="8">
        <v>50</v>
      </c>
      <c r="T44" s="33">
        <v>3.489957</v>
      </c>
      <c r="U44" s="18">
        <f>S44/AQ50</f>
        <v>3.3352297015836673E-3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6.6704594031673347E-3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11</v>
      </c>
      <c r="AQ44" s="8">
        <f>C44+G44+K44+O44+S44+AA44+AI44+W44</f>
        <v>716.98</v>
      </c>
      <c r="AR44" s="8">
        <f>D44+H44+L44+P44+T44+AB44+AJ44+X44</f>
        <v>258.76952499999999</v>
      </c>
      <c r="AS44" s="9">
        <f>AR44/AR50</f>
        <v>4.0763290010076343E-2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2.8616270839587864E-2</v>
      </c>
      <c r="J45" s="7">
        <v>1</v>
      </c>
      <c r="K45" s="8">
        <v>12</v>
      </c>
      <c r="L45" s="8">
        <v>5.0999999999999996</v>
      </c>
      <c r="M45" s="9">
        <f>K45/AQ50</f>
        <v>8.0045512838008016E-4</v>
      </c>
      <c r="N45" s="7">
        <v>1</v>
      </c>
      <c r="O45" s="8">
        <v>15</v>
      </c>
      <c r="P45" s="8">
        <v>5.6227</v>
      </c>
      <c r="Q45" s="19">
        <f>O45/O50</f>
        <v>8.9670421959522108E-3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5.3363675225338676E-3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3.480452868516605E-2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7.2441189118397253E-2</v>
      </c>
      <c r="J46" s="7">
        <v>1</v>
      </c>
      <c r="K46" s="8">
        <v>233</v>
      </c>
      <c r="L46" s="8">
        <v>82</v>
      </c>
      <c r="M46" s="9">
        <f>K46/K50</f>
        <v>4.9071247660691493E-2</v>
      </c>
      <c r="N46" s="7">
        <v>2</v>
      </c>
      <c r="O46" s="8">
        <v>139.81</v>
      </c>
      <c r="P46" s="8">
        <v>49.968499999999999</v>
      </c>
      <c r="Q46" s="19">
        <f>O46/O50</f>
        <v>8.3578811294405239E-2</v>
      </c>
      <c r="R46" s="42">
        <v>1</v>
      </c>
      <c r="S46" s="10">
        <v>472.401499</v>
      </c>
      <c r="T46" s="34">
        <v>108.75493299999999</v>
      </c>
      <c r="U46" s="20">
        <f>S46/AQ50</f>
        <v>3.151135021074894E-2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7</v>
      </c>
      <c r="AQ46" s="8">
        <f>C46+G46+K46+O46+S46+W46+AA46+AE46+AI46</f>
        <v>1931.211499</v>
      </c>
      <c r="AR46" s="8">
        <f>D46+H46+L46+P46+T46+X46+AB46+AF46+AJ46</f>
        <v>746.59843299999989</v>
      </c>
      <c r="AS46" s="11">
        <f>AR46/AR50</f>
        <v>0.1176097086604288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8" si="9">B47+F47+J47+N47+R47+V47+Z47+AD47+AH47</f>
        <v>0</v>
      </c>
      <c r="AQ47" s="8">
        <f t="shared" ref="AQ47:AQ48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59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3.1505479642609649E-2</v>
      </c>
    </row>
    <row r="50" spans="1:45" s="60" customFormat="1" ht="24.75" customHeight="1" thickBot="1" x14ac:dyDescent="0.3">
      <c r="A50" s="49" t="s">
        <v>5</v>
      </c>
      <c r="B50" s="61">
        <f>SUM(B43:B49)</f>
        <v>22</v>
      </c>
      <c r="C50" s="63">
        <f>SUM(C43:C49)</f>
        <v>1797.15</v>
      </c>
      <c r="D50" s="61">
        <f>SUM(D43:D49)</f>
        <v>614.28275000000008</v>
      </c>
      <c r="E50" s="62">
        <f>SUM(E43:E49)</f>
        <v>1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0.17198020570922357</v>
      </c>
      <c r="J50" s="61">
        <f>SUM(J43:J48)</f>
        <v>27</v>
      </c>
      <c r="K50" s="63">
        <f>SUM(K43:K48)</f>
        <v>4748.1979999999994</v>
      </c>
      <c r="L50" s="63">
        <f t="shared" ref="L50:Q50" si="12">SUM(L43:L48)</f>
        <v>2217.219036</v>
      </c>
      <c r="M50" s="62">
        <f t="shared" si="12"/>
        <v>0.3502556972233149</v>
      </c>
      <c r="N50" s="61">
        <f t="shared" si="12"/>
        <v>24</v>
      </c>
      <c r="O50" s="63">
        <f t="shared" si="12"/>
        <v>1672.7923960000001</v>
      </c>
      <c r="P50" s="63">
        <f t="shared" si="12"/>
        <v>733.61547499999995</v>
      </c>
      <c r="Q50" s="62">
        <f t="shared" si="12"/>
        <v>0.22566814610467267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0.69833473079564989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7.3375053434840678E-3</v>
      </c>
      <c r="Z50" s="64">
        <f>SUM(Z43:Z48)</f>
        <v>8</v>
      </c>
      <c r="AA50" s="63">
        <f t="shared" si="13"/>
        <v>711.7</v>
      </c>
      <c r="AB50" s="63">
        <f t="shared" si="13"/>
        <v>251.56897000000001</v>
      </c>
      <c r="AC50" s="62">
        <f>SUM(AC43:AC48)</f>
        <v>4.7473659572341925E-2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4.239076950712841E-2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5</v>
      </c>
      <c r="AM50" s="50">
        <f t="shared" si="14"/>
        <v>645.5</v>
      </c>
      <c r="AN50" s="50">
        <f t="shared" si="14"/>
        <v>258.00540000000001</v>
      </c>
      <c r="AO50" s="56">
        <f>SUM(AK43:AK49)</f>
        <v>1</v>
      </c>
      <c r="AP50" s="165">
        <f>SUM(AP43:AP49)</f>
        <v>132</v>
      </c>
      <c r="AQ50" s="163">
        <f>SUM(AQ43:AQ49)</f>
        <v>14991.471195000002</v>
      </c>
      <c r="AR50" s="59">
        <f>SUM(AR43:AR49)</f>
        <v>6348.1020529999996</v>
      </c>
      <c r="AS50" s="56">
        <f>SUM(AS43:AS49)</f>
        <v>1.0000000000000002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1" t="s">
        <v>58</v>
      </c>
      <c r="B54" s="231"/>
      <c r="C54" s="231"/>
      <c r="D54" s="231"/>
      <c r="E54" s="231"/>
      <c r="F54" s="231"/>
      <c r="G54" s="231"/>
      <c r="H54" s="231"/>
      <c r="I54" s="231"/>
      <c r="J54" s="23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21" t="s">
        <v>45</v>
      </c>
      <c r="B55" s="223" t="s">
        <v>24</v>
      </c>
      <c r="C55" s="224"/>
      <c r="D55" s="225"/>
      <c r="E55" s="102"/>
      <c r="F55" s="207" t="s">
        <v>25</v>
      </c>
      <c r="G55" s="208"/>
      <c r="H55" s="208"/>
      <c r="I55" s="209"/>
      <c r="J55" s="207" t="s">
        <v>21</v>
      </c>
      <c r="K55" s="208"/>
      <c r="L55" s="208"/>
      <c r="M55" s="210"/>
      <c r="N55" s="211" t="s">
        <v>33</v>
      </c>
      <c r="O55" s="208"/>
      <c r="P55" s="208"/>
      <c r="Q55" s="210"/>
      <c r="R55" s="230" t="s">
        <v>30</v>
      </c>
      <c r="S55" s="230"/>
      <c r="T55" s="230"/>
      <c r="U55" s="230"/>
      <c r="V55" s="207" t="s">
        <v>41</v>
      </c>
      <c r="W55" s="208"/>
      <c r="X55" s="208"/>
      <c r="Y55" s="210"/>
      <c r="Z55" s="211" t="s">
        <v>29</v>
      </c>
      <c r="AA55" s="208"/>
      <c r="AB55" s="208"/>
      <c r="AC55" s="210"/>
      <c r="AD55" s="207" t="s">
        <v>40</v>
      </c>
      <c r="AE55" s="208"/>
      <c r="AF55" s="208"/>
      <c r="AG55" s="209"/>
      <c r="AH55" s="198" t="s">
        <v>31</v>
      </c>
      <c r="AI55" s="198"/>
      <c r="AJ55" s="198"/>
      <c r="AK55" s="198"/>
      <c r="AL55" s="193" t="s">
        <v>55</v>
      </c>
      <c r="AM55" s="194"/>
      <c r="AN55" s="194"/>
      <c r="AO55" s="195"/>
      <c r="AP55" s="198" t="s">
        <v>22</v>
      </c>
      <c r="AQ55" s="198"/>
      <c r="AR55" s="198"/>
      <c r="AS55" s="199"/>
    </row>
    <row r="56" spans="1:45" s="78" customFormat="1" ht="45.75" thickBot="1" x14ac:dyDescent="0.3">
      <c r="A56" s="222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4.1156869229008214E-2</v>
      </c>
      <c r="F57" s="14">
        <v>6</v>
      </c>
      <c r="G57" s="8">
        <v>222.9</v>
      </c>
      <c r="H57" s="33">
        <v>103.45</v>
      </c>
      <c r="I57" s="18">
        <f>G57/G61</f>
        <v>8.6454449501001909E-2</v>
      </c>
      <c r="J57" s="130">
        <v>9</v>
      </c>
      <c r="K57" s="8">
        <v>1824.7935239999999</v>
      </c>
      <c r="L57" s="177">
        <v>878.13186499999995</v>
      </c>
      <c r="M57" s="114">
        <f>K57/K61</f>
        <v>0.26043464077747158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25</v>
      </c>
      <c r="AQ57" s="22">
        <f t="shared" ref="AQ57:AR57" si="15">C57+G57+K57+O57+S57+W57+AA57+AE57+AI57</f>
        <v>2931.3035239999999</v>
      </c>
      <c r="AR57" s="22">
        <f t="shared" si="15"/>
        <v>1406.4991649999999</v>
      </c>
      <c r="AS57" s="169">
        <f>AQ57/AQ61</f>
        <v>0.14915680007039617</v>
      </c>
    </row>
    <row r="58" spans="1:45" s="30" customFormat="1" ht="24" customHeight="1" x14ac:dyDescent="0.25">
      <c r="A58" s="24" t="s">
        <v>47</v>
      </c>
      <c r="B58" s="126">
        <v>18</v>
      </c>
      <c r="C58" s="127">
        <v>1239.75</v>
      </c>
      <c r="D58" s="128">
        <v>379.84156400000001</v>
      </c>
      <c r="E58" s="129">
        <f>C58/C61</f>
        <v>0.63070739958792255</v>
      </c>
      <c r="F58" s="14">
        <v>18</v>
      </c>
      <c r="G58" s="8">
        <v>1235.3362999999999</v>
      </c>
      <c r="H58" s="33">
        <v>471.13225399999999</v>
      </c>
      <c r="I58" s="18">
        <f>G58/G61</f>
        <v>0.47914006175461882</v>
      </c>
      <c r="J58" s="130">
        <v>21</v>
      </c>
      <c r="K58" s="127">
        <v>4548.93</v>
      </c>
      <c r="L58" s="127">
        <v>2149.684651</v>
      </c>
      <c r="M58" s="114">
        <f>K58/K61</f>
        <v>0.64922356140050841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109</v>
      </c>
      <c r="AQ58" s="8">
        <f>C58+G58+K58+O58+S58+W58+AA58+AE58+AI58+AM58</f>
        <v>12157.791696000002</v>
      </c>
      <c r="AR58" s="8">
        <f>D58+H58+L58+P58+T58+X58+AB58+AF58+AJ58+AN58</f>
        <v>5099.2123320000001</v>
      </c>
      <c r="AS58" s="17">
        <f>AQ58/AQ61</f>
        <v>0.61863853075959907</v>
      </c>
    </row>
    <row r="59" spans="1:45" s="30" customFormat="1" ht="25.5" customHeight="1" x14ac:dyDescent="0.25">
      <c r="A59" s="24" t="s">
        <v>48</v>
      </c>
      <c r="B59" s="126">
        <v>4</v>
      </c>
      <c r="C59" s="127">
        <v>645</v>
      </c>
      <c r="D59" s="128">
        <v>218.5</v>
      </c>
      <c r="E59" s="129">
        <f>C59/C61</f>
        <v>0.32813573118306921</v>
      </c>
      <c r="F59" s="14">
        <v>2</v>
      </c>
      <c r="G59" s="8">
        <v>1120</v>
      </c>
      <c r="H59" s="33">
        <v>518</v>
      </c>
      <c r="I59" s="18">
        <f>G59/G61</f>
        <v>0.43440548874437923</v>
      </c>
      <c r="J59" s="130">
        <v>4</v>
      </c>
      <c r="K59" s="127">
        <v>633</v>
      </c>
      <c r="L59" s="127">
        <v>277.13959999999997</v>
      </c>
      <c r="M59" s="114">
        <f>K59/K61</f>
        <v>9.0341797822020065E-2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12</v>
      </c>
      <c r="AQ59" s="8">
        <f>C59+G59+K59+O59+S59+W59+AA59+AE59+AI59</f>
        <v>3033.4014990000001</v>
      </c>
      <c r="AR59" s="8">
        <f>D59+H59+L59+P59+T59+X59+AB59+AF59+AJ59</f>
        <v>1164.746218</v>
      </c>
      <c r="AS59" s="17">
        <f>AQ59/AQ61</f>
        <v>0.15435196567504383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24</v>
      </c>
      <c r="C61" s="94">
        <f t="shared" si="17"/>
        <v>1965.65</v>
      </c>
      <c r="D61" s="103">
        <f t="shared" si="17"/>
        <v>638.79156399999999</v>
      </c>
      <c r="E61" s="104">
        <f t="shared" si="17"/>
        <v>1</v>
      </c>
      <c r="F61" s="61">
        <f t="shared" si="17"/>
        <v>26</v>
      </c>
      <c r="G61" s="63">
        <f t="shared" si="17"/>
        <v>2578.2363</v>
      </c>
      <c r="H61" s="63">
        <f t="shared" si="17"/>
        <v>1092.5822539999999</v>
      </c>
      <c r="I61" s="62">
        <f t="shared" si="17"/>
        <v>1</v>
      </c>
      <c r="J61" s="108">
        <f t="shared" si="17"/>
        <v>34</v>
      </c>
      <c r="K61" s="109">
        <f t="shared" si="17"/>
        <v>7006.723524</v>
      </c>
      <c r="L61" s="110">
        <f t="shared" si="17"/>
        <v>3304.9561159999998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148</v>
      </c>
      <c r="AQ61" s="58">
        <f>SUM(AQ57:AQ60)</f>
        <v>19652.496719000002</v>
      </c>
      <c r="AR61" s="58">
        <f>SUM(AR57:AR60)</f>
        <v>8379.7096848000001</v>
      </c>
      <c r="AS61" s="54">
        <f t="shared" si="19"/>
        <v>0.92214729650503902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  <mergeCell ref="R19:U19"/>
    <mergeCell ref="Z19:AC19"/>
    <mergeCell ref="AH19:AK19"/>
    <mergeCell ref="AD19:AG19"/>
    <mergeCell ref="AD41:AG41"/>
    <mergeCell ref="V19:Y19"/>
    <mergeCell ref="V41:Y41"/>
    <mergeCell ref="N41:Q41"/>
    <mergeCell ref="A18:M18"/>
    <mergeCell ref="A19:A20"/>
    <mergeCell ref="B19:E19"/>
    <mergeCell ref="F19:I19"/>
    <mergeCell ref="J19:M19"/>
    <mergeCell ref="A54:J54"/>
    <mergeCell ref="J4:J5"/>
    <mergeCell ref="K4:K5"/>
    <mergeCell ref="L4:L5"/>
    <mergeCell ref="M4:M5"/>
    <mergeCell ref="R55:U55"/>
    <mergeCell ref="V55:Y55"/>
    <mergeCell ref="Z55:AC55"/>
    <mergeCell ref="AD55:AG55"/>
    <mergeCell ref="R41:U41"/>
    <mergeCell ref="Z41:AC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AL55:AO55"/>
    <mergeCell ref="AL41:AO41"/>
    <mergeCell ref="AL19:AO19"/>
    <mergeCell ref="AH55:AK55"/>
    <mergeCell ref="AP55:AS55"/>
    <mergeCell ref="AP19:AS19"/>
    <mergeCell ref="AP41:AS41"/>
    <mergeCell ref="AH41:AK41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2020-06-05T04:39:39Z</dcterms:modified>
</cp:coreProperties>
</file>